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HSA\"/>
    </mc:Choice>
  </mc:AlternateContent>
  <bookViews>
    <workbookView xWindow="0" yWindow="0" windowWidth="15345" windowHeight="6720"/>
  </bookViews>
  <sheets>
    <sheet name="Combined" sheetId="1" r:id="rId1"/>
  </sheets>
  <definedNames>
    <definedName name="_xlnm.Print_Titles" localSheetId="0">Combined!$A:$F,Combined!$1:$2</definedName>
    <definedName name="QB_COLUMN_59200" localSheetId="0" hidden="1">Combined!$G$2</definedName>
    <definedName name="QB_COLUMN_63620" localSheetId="0" hidden="1">Combined!$K$2</definedName>
    <definedName name="QB_COLUMN_76210" localSheetId="0" hidden="1">Combined!$I$2</definedName>
    <definedName name="QB_DATA_0" localSheetId="0" hidden="1">Combined!$6:$6,Combined!$7:$7,Combined!$8:$8,Combined!$9:$9,Combined!$10:$10,Combined!$11:$11,Combined!$12:$12,Combined!$15:$15,Combined!$16:$16,Combined!$18:$18,Combined!$22:$22,Combined!$24:$24,Combined!$25:$25,Combined!$26:$26,Combined!$28:$28,Combined!$29:$29</definedName>
    <definedName name="QB_DATA_1" localSheetId="0" hidden="1">Combined!$30:$30,Combined!$31:$31,Combined!$32:$32,Combined!$33:$33,Combined!$34:$34,Combined!$35:$35,Combined!$36:$36,Combined!$37:$37,Combined!$39:$39,Combined!$40:$40,Combined!$42:$42,Combined!$43:$43,Combined!$45:$45,Combined!$46:$46,Combined!$47:$47,Combined!$48:$48</definedName>
    <definedName name="QB_DATA_2" localSheetId="0" hidden="1">Combined!$50:$50,Combined!$53:$53,Combined!$54:$54,Combined!$55:$55,Combined!$56:$56,Combined!$59:$59,Combined!$60:$60,Combined!$61:$61,Combined!$62:$62,Combined!$63:$63,Combined!$64:$64,Combined!$65:$65,Combined!$66:$66,Combined!$67:$67,Combined!$70:$70,Combined!$71:$71</definedName>
    <definedName name="QB_DATA_3" localSheetId="0" hidden="1">Combined!$72:$72,Combined!$73:$73,Combined!$76:$76,Combined!$77:$77,Combined!$78:$78,Combined!$79:$79,Combined!$82:$82,Combined!$88:$88,Combined!$89:$89,Combined!$90:$90,Combined!$93:$93</definedName>
    <definedName name="QB_FORMULA_0" localSheetId="0" hidden="1">Combined!$K$6,Combined!$K$7,Combined!$K$8,Combined!$K$10,Combined!$K$11,Combined!$K$12,Combined!$G$13,Combined!$I$13,Combined!$K$13,Combined!$K$15,Combined!$K$16,Combined!$G$17,Combined!$I$17,Combined!$K$17,Combined!$G$19,Combined!$I$19</definedName>
    <definedName name="QB_FORMULA_1" localSheetId="0" hidden="1">Combined!$K$19,Combined!$K$22,Combined!$K$24,Combined!$G$27,Combined!$I$27,Combined!$K$27,Combined!$K$28,Combined!$K$29,Combined!$K$30,Combined!$K$32,Combined!$K$35,Combined!$K$36,Combined!$K$37,Combined!$K$39,Combined!$G$41,Combined!$I$41</definedName>
    <definedName name="QB_FORMULA_2" localSheetId="0" hidden="1">Combined!$K$41,Combined!$K$42,Combined!$K$43,Combined!$K$45,Combined!$K$46,Combined!$K$47,Combined!$K$48,Combined!$G$49,Combined!$I$49,Combined!$K$49,Combined!$K$50,Combined!$G$51,Combined!$I$51,Combined!$K$51,Combined!$K$53,Combined!$K$54</definedName>
    <definedName name="QB_FORMULA_3" localSheetId="0" hidden="1">Combined!$K$55,Combined!$G$57,Combined!$I$57,Combined!$K$57,Combined!$K$59,Combined!$K$60,Combined!$K$61,Combined!$K$62,Combined!$K$63,Combined!$K$65,Combined!$K$67,Combined!$G$68,Combined!$I$68,Combined!$K$68,Combined!$K$70,Combined!$K$71</definedName>
    <definedName name="QB_FORMULA_4" localSheetId="0" hidden="1">Combined!$K$72,Combined!$G$74,Combined!$I$74,Combined!$K$74,Combined!$K$77,Combined!$K$78,Combined!$K$79,Combined!$G$80,Combined!$I$80,Combined!$K$80,Combined!$G$83,Combined!$G$84,Combined!$I$84,Combined!$K$84,Combined!$G$85,Combined!$I$85</definedName>
    <definedName name="QB_FORMULA_5" localSheetId="0" hidden="1">Combined!$K$85,Combined!$K$88,Combined!$K$89,Combined!$K$90,Combined!$G$91,Combined!$I$91,Combined!$K$91,Combined!$G$94,Combined!$G$95,Combined!$I$95,Combined!$K$95,Combined!$G$96,Combined!$I$96,Combined!$K$96</definedName>
    <definedName name="QB_ROW_101240" localSheetId="0" hidden="1">Combined!$E$10</definedName>
    <definedName name="QB_ROW_102240" localSheetId="0" hidden="1">Combined!$E$12</definedName>
    <definedName name="QB_ROW_10240" localSheetId="0" hidden="1">Combined!$E$15</definedName>
    <definedName name="QB_ROW_104230" localSheetId="0" hidden="1">Combined!$D$90</definedName>
    <definedName name="QB_ROW_106240" localSheetId="0" hidden="1">Combined!$E$8</definedName>
    <definedName name="QB_ROW_107240" localSheetId="0" hidden="1">Combined!$E$66</definedName>
    <definedName name="QB_ROW_108240" localSheetId="0" hidden="1">Combined!$E$56</definedName>
    <definedName name="QB_ROW_109240" localSheetId="0" hidden="1">Combined!$E$71</definedName>
    <definedName name="QB_ROW_11240" localSheetId="0" hidden="1">Combined!$E$16</definedName>
    <definedName name="QB_ROW_114240" localSheetId="0" hidden="1">Combined!$E$78</definedName>
    <definedName name="QB_ROW_125240" localSheetId="0" hidden="1">Combined!$E$76</definedName>
    <definedName name="QB_ROW_126240" localSheetId="0" hidden="1">Combined!$E$30</definedName>
    <definedName name="QB_ROW_127240" localSheetId="0" hidden="1">Combined!$E$59</definedName>
    <definedName name="QB_ROW_128230" localSheetId="0" hidden="1">Combined!$D$93</definedName>
    <definedName name="QB_ROW_131240" localSheetId="0" hidden="1">Combined!$E$61</definedName>
    <definedName name="QB_ROW_132240" localSheetId="0" hidden="1">Combined!$E$36</definedName>
    <definedName name="QB_ROW_133230" localSheetId="0" hidden="1">Combined!$D$18</definedName>
    <definedName name="QB_ROW_134240" localSheetId="0" hidden="1">Combined!$E$11</definedName>
    <definedName name="QB_ROW_135240" localSheetId="0" hidden="1">Combined!$E$35</definedName>
    <definedName name="QB_ROW_136230" localSheetId="0" hidden="1">Combined!$D$88</definedName>
    <definedName name="QB_ROW_137240" localSheetId="0" hidden="1">Combined!$E$9</definedName>
    <definedName name="QB_ROW_138240" localSheetId="0" hidden="1">Combined!$E$33</definedName>
    <definedName name="QB_ROW_139240" localSheetId="0" hidden="1">Combined!$E$31</definedName>
    <definedName name="QB_ROW_140240" localSheetId="0" hidden="1">Combined!$E$34</definedName>
    <definedName name="QB_ROW_141250" localSheetId="0" hidden="1">Combined!$F$26</definedName>
    <definedName name="QB_ROW_17230" localSheetId="0" hidden="1">Combined!$D$89</definedName>
    <definedName name="QB_ROW_18301" localSheetId="0" hidden="1">Combined!$A$96</definedName>
    <definedName name="QB_ROW_19011" localSheetId="0" hidden="1">Combined!$B$3</definedName>
    <definedName name="QB_ROW_19311" localSheetId="0" hidden="1">Combined!$B$85</definedName>
    <definedName name="QB_ROW_20021" localSheetId="0" hidden="1">Combined!$C$4</definedName>
    <definedName name="QB_ROW_20321" localSheetId="0" hidden="1">Combined!$C$19</definedName>
    <definedName name="QB_ROW_21021" localSheetId="0" hidden="1">Combined!$C$20</definedName>
    <definedName name="QB_ROW_21321" localSheetId="0" hidden="1">Combined!$C$84</definedName>
    <definedName name="QB_ROW_22011" localSheetId="0" hidden="1">Combined!$B$86</definedName>
    <definedName name="QB_ROW_22030" localSheetId="0" hidden="1">Combined!$D$5</definedName>
    <definedName name="QB_ROW_22311" localSheetId="0" hidden="1">Combined!$B$95</definedName>
    <definedName name="QB_ROW_22330" localSheetId="0" hidden="1">Combined!$D$13</definedName>
    <definedName name="QB_ROW_23021" localSheetId="0" hidden="1">Combined!$C$87</definedName>
    <definedName name="QB_ROW_23321" localSheetId="0" hidden="1">Combined!$C$91</definedName>
    <definedName name="QB_ROW_24021" localSheetId="0" hidden="1">Combined!$C$92</definedName>
    <definedName name="QB_ROW_24321" localSheetId="0" hidden="1">Combined!$C$94</definedName>
    <definedName name="QB_ROW_27030" localSheetId="0" hidden="1">Combined!$D$58</definedName>
    <definedName name="QB_ROW_27330" localSheetId="0" hidden="1">Combined!$D$68</definedName>
    <definedName name="QB_ROW_28240" localSheetId="0" hidden="1">Combined!$E$62</definedName>
    <definedName name="QB_ROW_29240" localSheetId="0" hidden="1">Combined!$E$65</definedName>
    <definedName name="QB_ROW_30240" localSheetId="0" hidden="1">Combined!$E$67</definedName>
    <definedName name="QB_ROW_36030" localSheetId="0" hidden="1">Combined!$D$69</definedName>
    <definedName name="QB_ROW_36330" localSheetId="0" hidden="1">Combined!$D$74</definedName>
    <definedName name="QB_ROW_38240" localSheetId="0" hidden="1">Combined!$E$73</definedName>
    <definedName name="QB_ROW_42030" localSheetId="0" hidden="1">Combined!$D$75</definedName>
    <definedName name="QB_ROW_42330" localSheetId="0" hidden="1">Combined!$D$80</definedName>
    <definedName name="QB_ROW_43240" localSheetId="0" hidden="1">Combined!$E$77</definedName>
    <definedName name="QB_ROW_45030" localSheetId="0" hidden="1">Combined!$D$81</definedName>
    <definedName name="QB_ROW_45330" localSheetId="0" hidden="1">Combined!$D$83</definedName>
    <definedName name="QB_ROW_46240" localSheetId="0" hidden="1">Combined!$E$82</definedName>
    <definedName name="QB_ROW_54240" localSheetId="0" hidden="1">Combined!$E$63</definedName>
    <definedName name="QB_ROW_56240" localSheetId="0" hidden="1">Combined!$E$70</definedName>
    <definedName name="QB_ROW_57030" localSheetId="0" hidden="1">Combined!$D$21</definedName>
    <definedName name="QB_ROW_57330" localSheetId="0" hidden="1">Combined!$D$51</definedName>
    <definedName name="QB_ROW_59240" localSheetId="0" hidden="1">Combined!$E$29</definedName>
    <definedName name="QB_ROW_60240" localSheetId="0" hidden="1">Combined!$E$22</definedName>
    <definedName name="QB_ROW_62240" localSheetId="0" hidden="1">Combined!$E$50</definedName>
    <definedName name="QB_ROW_63040" localSheetId="0" hidden="1">Combined!$E$23</definedName>
    <definedName name="QB_ROW_63340" localSheetId="0" hidden="1">Combined!$E$27</definedName>
    <definedName name="QB_ROW_64240" localSheetId="0" hidden="1">Combined!$E$43</definedName>
    <definedName name="QB_ROW_65240" localSheetId="0" hidden="1">Combined!$E$28</definedName>
    <definedName name="QB_ROW_66040" localSheetId="0" hidden="1">Combined!$E$38</definedName>
    <definedName name="QB_ROW_66340" localSheetId="0" hidden="1">Combined!$E$41</definedName>
    <definedName name="QB_ROW_67250" localSheetId="0" hidden="1">Combined!$F$39</definedName>
    <definedName name="QB_ROW_69250" localSheetId="0" hidden="1">Combined!$F$40</definedName>
    <definedName name="QB_ROW_72040" localSheetId="0" hidden="1">Combined!$E$44</definedName>
    <definedName name="QB_ROW_72250" localSheetId="0" hidden="1">Combined!$F$48</definedName>
    <definedName name="QB_ROW_72340" localSheetId="0" hidden="1">Combined!$E$49</definedName>
    <definedName name="QB_ROW_74250" localSheetId="0" hidden="1">Combined!$F$45</definedName>
    <definedName name="QB_ROW_77250" localSheetId="0" hidden="1">Combined!$F$25</definedName>
    <definedName name="QB_ROW_78250" localSheetId="0" hidden="1">Combined!$F$24</definedName>
    <definedName name="QB_ROW_80240" localSheetId="0" hidden="1">Combined!$E$42</definedName>
    <definedName name="QB_ROW_81240" localSheetId="0" hidden="1">Combined!$E$37</definedName>
    <definedName name="QB_ROW_83030" localSheetId="0" hidden="1">Combined!$D$52</definedName>
    <definedName name="QB_ROW_83330" localSheetId="0" hidden="1">Combined!$D$57</definedName>
    <definedName name="QB_ROW_85240" localSheetId="0" hidden="1">Combined!$E$54</definedName>
    <definedName name="QB_ROW_86240" localSheetId="0" hidden="1">Combined!$E$64</definedName>
    <definedName name="QB_ROW_87240" localSheetId="0" hidden="1">Combined!$E$55</definedName>
    <definedName name="QB_ROW_89240" localSheetId="0" hidden="1">Combined!$E$53</definedName>
    <definedName name="QB_ROW_9030" localSheetId="0" hidden="1">Combined!$D$14</definedName>
    <definedName name="QB_ROW_91240" localSheetId="0" hidden="1">Combined!$E$60</definedName>
    <definedName name="QB_ROW_92240" localSheetId="0" hidden="1">Combined!$E$72</definedName>
    <definedName name="QB_ROW_93240" localSheetId="0" hidden="1">Combined!$E$79</definedName>
    <definedName name="QB_ROW_9330" localSheetId="0" hidden="1">Combined!$D$17</definedName>
    <definedName name="QB_ROW_94240" localSheetId="0" hidden="1">Combined!$E$7</definedName>
    <definedName name="QB_ROW_95240" localSheetId="0" hidden="1">Combined!$E$6</definedName>
    <definedName name="QB_ROW_96250" localSheetId="0" hidden="1">Combined!$F$46</definedName>
    <definedName name="QB_ROW_98250" localSheetId="0" hidden="1">Combined!$F$47</definedName>
    <definedName name="QB_ROW_99240" localSheetId="0" hidden="1">Combined!$E$32</definedName>
    <definedName name="QBCANSUPPORTUPDATE" localSheetId="0">TRUE</definedName>
    <definedName name="QBCOMPANYFILENAME" localSheetId="0">"C:\Users\THSA\THSA QuickBooks\Texas Head Start Association 7-25-12.QBW"</definedName>
    <definedName name="QBENDDATE" localSheetId="0">20171231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"9b52302b4f964663988fb77d9a7292e5"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20170101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6" i="1" l="1"/>
  <c r="I96" i="1"/>
  <c r="G96" i="1"/>
  <c r="K95" i="1"/>
  <c r="I95" i="1"/>
  <c r="G95" i="1"/>
  <c r="G94" i="1"/>
  <c r="K91" i="1"/>
  <c r="I91" i="1"/>
  <c r="G91" i="1"/>
  <c r="K90" i="1"/>
  <c r="K89" i="1"/>
  <c r="K88" i="1"/>
  <c r="K85" i="1"/>
  <c r="I85" i="1"/>
  <c r="G85" i="1"/>
  <c r="K84" i="1"/>
  <c r="I84" i="1"/>
  <c r="G84" i="1"/>
  <c r="G83" i="1"/>
  <c r="K80" i="1"/>
  <c r="I80" i="1"/>
  <c r="G80" i="1"/>
  <c r="K79" i="1"/>
  <c r="K78" i="1"/>
  <c r="K77" i="1"/>
  <c r="K74" i="1"/>
  <c r="I74" i="1"/>
  <c r="G74" i="1"/>
  <c r="K72" i="1"/>
  <c r="K71" i="1"/>
  <c r="K70" i="1"/>
  <c r="K68" i="1"/>
  <c r="I68" i="1"/>
  <c r="G68" i="1"/>
  <c r="K67" i="1"/>
  <c r="K65" i="1"/>
  <c r="K63" i="1"/>
  <c r="K62" i="1"/>
  <c r="K61" i="1"/>
  <c r="K60" i="1"/>
  <c r="K59" i="1"/>
  <c r="K57" i="1"/>
  <c r="I57" i="1"/>
  <c r="G57" i="1"/>
  <c r="K55" i="1"/>
  <c r="K54" i="1"/>
  <c r="K53" i="1"/>
  <c r="K51" i="1"/>
  <c r="I51" i="1"/>
  <c r="G51" i="1"/>
  <c r="K50" i="1"/>
  <c r="K49" i="1"/>
  <c r="I49" i="1"/>
  <c r="G49" i="1"/>
  <c r="K48" i="1"/>
  <c r="K47" i="1"/>
  <c r="K46" i="1"/>
  <c r="K45" i="1"/>
  <c r="K43" i="1"/>
  <c r="K42" i="1"/>
  <c r="K41" i="1"/>
  <c r="I41" i="1"/>
  <c r="G41" i="1"/>
  <c r="K39" i="1"/>
  <c r="K37" i="1"/>
  <c r="K36" i="1"/>
  <c r="K35" i="1"/>
  <c r="K32" i="1"/>
  <c r="K30" i="1"/>
  <c r="K29" i="1"/>
  <c r="K28" i="1"/>
  <c r="K27" i="1"/>
  <c r="I27" i="1"/>
  <c r="G27" i="1"/>
  <c r="K24" i="1"/>
  <c r="K22" i="1"/>
  <c r="K19" i="1"/>
  <c r="I19" i="1"/>
  <c r="G19" i="1"/>
  <c r="K17" i="1"/>
  <c r="I17" i="1"/>
  <c r="G17" i="1"/>
  <c r="K16" i="1"/>
  <c r="K15" i="1"/>
  <c r="K13" i="1"/>
  <c r="I13" i="1"/>
  <c r="G13" i="1"/>
  <c r="K12" i="1"/>
  <c r="K11" i="1"/>
  <c r="K10" i="1"/>
  <c r="K8" i="1"/>
  <c r="K7" i="1"/>
  <c r="K6" i="1"/>
</calcChain>
</file>

<file path=xl/sharedStrings.xml><?xml version="1.0" encoding="utf-8"?>
<sst xmlns="http://schemas.openxmlformats.org/spreadsheetml/2006/main" count="97" uniqueCount="97">
  <si>
    <t>Jan - Dec 17</t>
  </si>
  <si>
    <t>Budget</t>
  </si>
  <si>
    <t>$ Over Budget</t>
  </si>
  <si>
    <t>Ordinary Income/Expense</t>
  </si>
  <si>
    <t>Income</t>
  </si>
  <si>
    <t>CONFERENCE REVENUE</t>
  </si>
  <si>
    <t>Registration</t>
  </si>
  <si>
    <t>Exhibitors</t>
  </si>
  <si>
    <t>Sponsors &amp; Contributions</t>
  </si>
  <si>
    <t>T-Shirt Sales</t>
  </si>
  <si>
    <t>$2 Per Child Donations</t>
  </si>
  <si>
    <t>50/50</t>
  </si>
  <si>
    <t>Sale of Conference bags</t>
  </si>
  <si>
    <t>Total CONFERENCE REVENUE</t>
  </si>
  <si>
    <t>MEMBERSHIP DUES</t>
  </si>
  <si>
    <t>Agency Dues</t>
  </si>
  <si>
    <t>Individual Membership</t>
  </si>
  <si>
    <t>Total MEMBERSHIP DUES</t>
  </si>
  <si>
    <t>Marketing Incentive</t>
  </si>
  <si>
    <t>Total Income</t>
  </si>
  <si>
    <t>Expense</t>
  </si>
  <si>
    <t>ANNUAL CONFERENCE EXPENSES</t>
  </si>
  <si>
    <t>Audio/Visual Committee Expenses</t>
  </si>
  <si>
    <t>Conference Bags NameTag Holders</t>
  </si>
  <si>
    <t>Conference Bags</t>
  </si>
  <si>
    <t>Name Tag Inserts</t>
  </si>
  <si>
    <t>Promotional Items</t>
  </si>
  <si>
    <t>Total Conference Bags NameTag Holders</t>
  </si>
  <si>
    <t>Conference Evaluations Expense</t>
  </si>
  <si>
    <t>Conference Hotel Expense</t>
  </si>
  <si>
    <t>Conference Meals</t>
  </si>
  <si>
    <t>Conference Photography</t>
  </si>
  <si>
    <t>Conference Planners</t>
  </si>
  <si>
    <t>Plaques for Sponsors</t>
  </si>
  <si>
    <t>Conference Social Decor</t>
  </si>
  <si>
    <t>Conference T-Shirts</t>
  </si>
  <si>
    <t>Conference Transportation</t>
  </si>
  <si>
    <t>Entertainment Committee Expense</t>
  </si>
  <si>
    <t>EXHIBITS</t>
  </si>
  <si>
    <t>Exhibits-Decorating Service</t>
  </si>
  <si>
    <t>Exhibits-Postage &amp; Printing</t>
  </si>
  <si>
    <t>Total EXHIBITS</t>
  </si>
  <si>
    <t>Hospitality Committee</t>
  </si>
  <si>
    <t>Program Book</t>
  </si>
  <si>
    <t>PROGRAM SPEAKERS</t>
  </si>
  <si>
    <t>ProgSpkers-SpecTracks/Open/Clos</t>
  </si>
  <si>
    <t>Speaker Fee</t>
  </si>
  <si>
    <t>Speaker Gift</t>
  </si>
  <si>
    <t>PROGRAM SPEAKERS - Other</t>
  </si>
  <si>
    <t>Total PROGRAM SPEAKERS</t>
  </si>
  <si>
    <t>Signs &amp; Ribbons Committee</t>
  </si>
  <si>
    <t>Total ANNUAL CONFERENCE EXPENSES</t>
  </si>
  <si>
    <t>BOARD OPERATIONS</t>
  </si>
  <si>
    <t>$2 Per Child Committee Campaign</t>
  </si>
  <si>
    <t>Board Meeting Expenses</t>
  </si>
  <si>
    <t>Scholarship Expenses</t>
  </si>
  <si>
    <t>Scholarship Refunds</t>
  </si>
  <si>
    <t>Total BOARD OPERATIONS</t>
  </si>
  <si>
    <t>CONTRACT SERVICES</t>
  </si>
  <si>
    <t>Consulting Services</t>
  </si>
  <si>
    <t>Membership Services</t>
  </si>
  <si>
    <t>Audit Fees</t>
  </si>
  <si>
    <t>Accounting Fees</t>
  </si>
  <si>
    <t>990 Tax Preparation Fees</t>
  </si>
  <si>
    <t>Board Officer Elections</t>
  </si>
  <si>
    <t>Legal Fees</t>
  </si>
  <si>
    <t>Website Domain and Hosting</t>
  </si>
  <si>
    <t>WebSite Maintenance</t>
  </si>
  <si>
    <t>Total CONTRACT SERVICES</t>
  </si>
  <si>
    <t>OPERATIONS</t>
  </si>
  <si>
    <t>Bank Charges</t>
  </si>
  <si>
    <t>Interest Expense</t>
  </si>
  <si>
    <t>Office Supplies &amp; Expenses</t>
  </si>
  <si>
    <t>Postage, Mailing Service</t>
  </si>
  <si>
    <t>Total OPERATIONS</t>
  </si>
  <si>
    <t>OTHER TYPES OF EXPENSES</t>
  </si>
  <si>
    <t>Dues &amp; Subscriptions</t>
  </si>
  <si>
    <t>Insurance - Liability, D and O</t>
  </si>
  <si>
    <t>NHSA Membership Dues</t>
  </si>
  <si>
    <t>Region VI Membership Dues</t>
  </si>
  <si>
    <t>Total OTHER TYPES OF EXPENSES</t>
  </si>
  <si>
    <t>TRAVEL</t>
  </si>
  <si>
    <t>Conference, Convention, Meeting</t>
  </si>
  <si>
    <t>Total TRAVEL</t>
  </si>
  <si>
    <t>Total Expense</t>
  </si>
  <si>
    <t>Net Ordinary Income</t>
  </si>
  <si>
    <t>Other Income/Expense</t>
  </si>
  <si>
    <t>Other Income</t>
  </si>
  <si>
    <t>Gain (Loss) on Investments</t>
  </si>
  <si>
    <t>Interest Income</t>
  </si>
  <si>
    <t>Dividend Income</t>
  </si>
  <si>
    <t>Total Other Income</t>
  </si>
  <si>
    <t>Other Expense</t>
  </si>
  <si>
    <t>Investment Expense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</si>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</sst>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39" fontId="2" fillId="0" borderId="0" xfId="0" applyNumberFormat="1" applyFont="1"/>
    <xf numFmtId="4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5" xfId="0" applyNumberFormat="1" applyFont="1" applyBorder="1"/>
    <xf numFmtId="39" fontId="2" fillId="0" borderId="4" xfId="0" applyNumberFormat="1" applyFont="1" applyBorder="1"/>
    <xf numFmtId="39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97"/>
  <sheetViews>
    <sheetView tabSelected="1" workbookViewId="0">
      <pane xSplit="6" ySplit="2" topLeftCell="G90" activePane="bottomRight" state="frozenSplit"/>
      <selection pane="topRight" activeCell="G1" sqref="G1"/>
      <selection pane="bottomLeft" activeCell="A3" sqref="A3"/>
      <selection pane="bottomRight" activeCell="Q103" sqref="Q103"/>
    </sheetView>
  </sheetViews>
  <sheetFormatPr defaultRowHeight="15" x14ac:dyDescent="0.25"/>
  <cols>
    <col min="1" max="5" width="3" style="16" customWidth="1"/>
    <col min="6" max="6" width="31.7109375" style="16" customWidth="1"/>
    <col min="7" max="7" width="10.140625" style="17" bestFit="1" customWidth="1"/>
    <col min="8" max="8" width="2.28515625" style="17" customWidth="1"/>
    <col min="9" max="9" width="9.28515625" style="17" bestFit="1" customWidth="1"/>
    <col min="10" max="10" width="2.28515625" style="17" customWidth="1"/>
    <col min="11" max="11" width="12" style="17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5" customFormat="1" ht="16.5" thickTop="1" thickBot="1" x14ac:dyDescent="0.3">
      <c r="A2" s="12"/>
      <c r="B2" s="12"/>
      <c r="C2" s="12"/>
      <c r="D2" s="12"/>
      <c r="E2" s="12"/>
      <c r="F2" s="12"/>
      <c r="G2" s="13" t="s">
        <v>0</v>
      </c>
      <c r="H2" s="14"/>
      <c r="I2" s="13" t="s">
        <v>1</v>
      </c>
      <c r="J2" s="14"/>
      <c r="K2" s="13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x14ac:dyDescent="0.25">
      <c r="A4" s="1"/>
      <c r="B4" s="1"/>
      <c r="C4" s="1" t="s">
        <v>4</v>
      </c>
      <c r="D4" s="1"/>
      <c r="E4" s="1"/>
      <c r="F4" s="1"/>
      <c r="G4" s="4"/>
      <c r="H4" s="5"/>
      <c r="I4" s="4"/>
      <c r="J4" s="5"/>
      <c r="K4" s="4"/>
    </row>
    <row r="5" spans="1:11" x14ac:dyDescent="0.25">
      <c r="A5" s="1"/>
      <c r="B5" s="1"/>
      <c r="C5" s="1"/>
      <c r="D5" s="1" t="s">
        <v>5</v>
      </c>
      <c r="E5" s="1"/>
      <c r="F5" s="1"/>
      <c r="G5" s="4"/>
      <c r="H5" s="5"/>
      <c r="I5" s="4"/>
      <c r="J5" s="5"/>
      <c r="K5" s="4"/>
    </row>
    <row r="6" spans="1:11" x14ac:dyDescent="0.25">
      <c r="A6" s="1"/>
      <c r="B6" s="1"/>
      <c r="C6" s="1"/>
      <c r="D6" s="1"/>
      <c r="E6" s="1" t="s">
        <v>6</v>
      </c>
      <c r="F6" s="1"/>
      <c r="G6" s="4">
        <v>67760.27</v>
      </c>
      <c r="H6" s="5"/>
      <c r="I6" s="4">
        <v>70050</v>
      </c>
      <c r="J6" s="5"/>
      <c r="K6" s="4">
        <f>ROUND((G6-I6),5)</f>
        <v>-2289.73</v>
      </c>
    </row>
    <row r="7" spans="1:11" x14ac:dyDescent="0.25">
      <c r="A7" s="1"/>
      <c r="B7" s="1"/>
      <c r="C7" s="1"/>
      <c r="D7" s="1"/>
      <c r="E7" s="1" t="s">
        <v>7</v>
      </c>
      <c r="F7" s="1"/>
      <c r="G7" s="4">
        <v>17800</v>
      </c>
      <c r="H7" s="5"/>
      <c r="I7" s="4">
        <v>18000</v>
      </c>
      <c r="J7" s="5"/>
      <c r="K7" s="4">
        <f>ROUND((G7-I7),5)</f>
        <v>-200</v>
      </c>
    </row>
    <row r="8" spans="1:11" x14ac:dyDescent="0.25">
      <c r="A8" s="1"/>
      <c r="B8" s="1"/>
      <c r="C8" s="1"/>
      <c r="D8" s="1"/>
      <c r="E8" s="1" t="s">
        <v>8</v>
      </c>
      <c r="F8" s="1"/>
      <c r="G8" s="4">
        <v>5925</v>
      </c>
      <c r="H8" s="5"/>
      <c r="I8" s="4">
        <v>10000</v>
      </c>
      <c r="J8" s="5"/>
      <c r="K8" s="4">
        <f>ROUND((G8-I8),5)</f>
        <v>-4075</v>
      </c>
    </row>
    <row r="9" spans="1:11" x14ac:dyDescent="0.25">
      <c r="A9" s="1"/>
      <c r="B9" s="1"/>
      <c r="C9" s="1"/>
      <c r="D9" s="1"/>
      <c r="E9" s="1" t="s">
        <v>9</v>
      </c>
      <c r="F9" s="1"/>
      <c r="G9" s="4">
        <v>1384</v>
      </c>
      <c r="H9" s="5"/>
      <c r="I9" s="4"/>
      <c r="J9" s="5"/>
      <c r="K9" s="4"/>
    </row>
    <row r="10" spans="1:11" x14ac:dyDescent="0.25">
      <c r="A10" s="1"/>
      <c r="B10" s="1"/>
      <c r="C10" s="1"/>
      <c r="D10" s="1"/>
      <c r="E10" s="1" t="s">
        <v>10</v>
      </c>
      <c r="F10" s="1"/>
      <c r="G10" s="4">
        <v>781.89</v>
      </c>
      <c r="H10" s="5"/>
      <c r="I10" s="4">
        <v>850</v>
      </c>
      <c r="J10" s="5"/>
      <c r="K10" s="4">
        <f>ROUND((G10-I10),5)</f>
        <v>-68.11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4">
        <v>340</v>
      </c>
      <c r="H11" s="5"/>
      <c r="I11" s="4">
        <v>500</v>
      </c>
      <c r="J11" s="5"/>
      <c r="K11" s="4">
        <f>ROUND((G11-I11),5)</f>
        <v>-160</v>
      </c>
    </row>
    <row r="12" spans="1:11" ht="15.75" thickBot="1" x14ac:dyDescent="0.3">
      <c r="A12" s="1"/>
      <c r="B12" s="1"/>
      <c r="C12" s="1"/>
      <c r="D12" s="1"/>
      <c r="E12" s="1" t="s">
        <v>12</v>
      </c>
      <c r="F12" s="1"/>
      <c r="G12" s="6">
        <v>116</v>
      </c>
      <c r="H12" s="5"/>
      <c r="I12" s="6">
        <v>1500</v>
      </c>
      <c r="J12" s="5"/>
      <c r="K12" s="6">
        <f>ROUND((G12-I12),5)</f>
        <v>-1384</v>
      </c>
    </row>
    <row r="13" spans="1:11" x14ac:dyDescent="0.25">
      <c r="A13" s="1"/>
      <c r="B13" s="1"/>
      <c r="C13" s="1"/>
      <c r="D13" s="1" t="s">
        <v>13</v>
      </c>
      <c r="E13" s="1"/>
      <c r="F13" s="1"/>
      <c r="G13" s="4">
        <f>ROUND(SUM(G5:G12),5)</f>
        <v>94107.16</v>
      </c>
      <c r="H13" s="5"/>
      <c r="I13" s="4">
        <f>ROUND(SUM(I5:I12),5)</f>
        <v>100900</v>
      </c>
      <c r="J13" s="5"/>
      <c r="K13" s="4">
        <f>ROUND((G13-I13),5)</f>
        <v>-6792.84</v>
      </c>
    </row>
    <row r="14" spans="1:11" x14ac:dyDescent="0.25">
      <c r="A14" s="1"/>
      <c r="B14" s="1"/>
      <c r="C14" s="1"/>
      <c r="D14" s="1" t="s">
        <v>14</v>
      </c>
      <c r="E14" s="1"/>
      <c r="F14" s="1"/>
      <c r="G14" s="4"/>
      <c r="H14" s="5"/>
      <c r="I14" s="4"/>
      <c r="J14" s="5"/>
      <c r="K14" s="4"/>
    </row>
    <row r="15" spans="1:11" x14ac:dyDescent="0.25">
      <c r="A15" s="1"/>
      <c r="B15" s="1"/>
      <c r="C15" s="1"/>
      <c r="D15" s="1"/>
      <c r="E15" s="1" t="s">
        <v>15</v>
      </c>
      <c r="F15" s="1"/>
      <c r="G15" s="4">
        <v>23018.68</v>
      </c>
      <c r="H15" s="5"/>
      <c r="I15" s="4">
        <v>25000</v>
      </c>
      <c r="J15" s="5"/>
      <c r="K15" s="4">
        <f>ROUND((G15-I15),5)</f>
        <v>-1981.32</v>
      </c>
    </row>
    <row r="16" spans="1:11" ht="15.75" thickBot="1" x14ac:dyDescent="0.3">
      <c r="A16" s="1"/>
      <c r="B16" s="1"/>
      <c r="C16" s="1"/>
      <c r="D16" s="1"/>
      <c r="E16" s="1" t="s">
        <v>16</v>
      </c>
      <c r="F16" s="1"/>
      <c r="G16" s="6">
        <v>946.34</v>
      </c>
      <c r="H16" s="5"/>
      <c r="I16" s="6">
        <v>1000</v>
      </c>
      <c r="J16" s="5"/>
      <c r="K16" s="6">
        <f>ROUND((G16-I16),5)</f>
        <v>-53.66</v>
      </c>
    </row>
    <row r="17" spans="1:11" x14ac:dyDescent="0.25">
      <c r="A17" s="1"/>
      <c r="B17" s="1"/>
      <c r="C17" s="1"/>
      <c r="D17" s="1" t="s">
        <v>17</v>
      </c>
      <c r="E17" s="1"/>
      <c r="F17" s="1"/>
      <c r="G17" s="4">
        <f>ROUND(SUM(G14:G16),5)</f>
        <v>23965.02</v>
      </c>
      <c r="H17" s="5"/>
      <c r="I17" s="4">
        <f>ROUND(SUM(I14:I16),5)</f>
        <v>26000</v>
      </c>
      <c r="J17" s="5"/>
      <c r="K17" s="4">
        <f>ROUND((G17-I17),5)</f>
        <v>-2034.98</v>
      </c>
    </row>
    <row r="18" spans="1:11" ht="15.75" thickBot="1" x14ac:dyDescent="0.3">
      <c r="A18" s="1"/>
      <c r="B18" s="1"/>
      <c r="C18" s="1"/>
      <c r="D18" s="1" t="s">
        <v>18</v>
      </c>
      <c r="E18" s="1"/>
      <c r="F18" s="1"/>
      <c r="G18" s="6">
        <v>2418</v>
      </c>
      <c r="H18" s="5"/>
      <c r="I18" s="6"/>
      <c r="J18" s="5"/>
      <c r="K18" s="6"/>
    </row>
    <row r="19" spans="1:11" x14ac:dyDescent="0.25">
      <c r="A19" s="1"/>
      <c r="B19" s="1"/>
      <c r="C19" s="1" t="s">
        <v>19</v>
      </c>
      <c r="D19" s="1"/>
      <c r="E19" s="1"/>
      <c r="F19" s="1"/>
      <c r="G19" s="4">
        <f>ROUND(G4+G13+SUM(G17:G18),5)</f>
        <v>120490.18</v>
      </c>
      <c r="H19" s="5"/>
      <c r="I19" s="4">
        <f>ROUND(I4+I13+SUM(I17:I18),5)</f>
        <v>126900</v>
      </c>
      <c r="J19" s="5"/>
      <c r="K19" s="4">
        <f>ROUND((G19-I19),5)</f>
        <v>-6409.82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4"/>
      <c r="H20" s="5"/>
      <c r="I20" s="4"/>
      <c r="J20" s="5"/>
      <c r="K20" s="4"/>
    </row>
    <row r="21" spans="1:11" x14ac:dyDescent="0.25">
      <c r="A21" s="1"/>
      <c r="B21" s="1"/>
      <c r="C21" s="1"/>
      <c r="D21" s="1" t="s">
        <v>21</v>
      </c>
      <c r="E21" s="1"/>
      <c r="F21" s="1"/>
      <c r="G21" s="4"/>
      <c r="H21" s="5"/>
      <c r="I21" s="4"/>
      <c r="J21" s="5"/>
      <c r="K21" s="4"/>
    </row>
    <row r="22" spans="1:11" x14ac:dyDescent="0.25">
      <c r="A22" s="1"/>
      <c r="B22" s="1"/>
      <c r="C22" s="1"/>
      <c r="D22" s="1"/>
      <c r="E22" s="1" t="s">
        <v>22</v>
      </c>
      <c r="F22" s="1"/>
      <c r="G22" s="4">
        <v>0</v>
      </c>
      <c r="H22" s="5"/>
      <c r="I22" s="4">
        <v>3500</v>
      </c>
      <c r="J22" s="5"/>
      <c r="K22" s="4">
        <f>ROUND((G22-I22),5)</f>
        <v>-3500</v>
      </c>
    </row>
    <row r="23" spans="1:11" x14ac:dyDescent="0.25">
      <c r="A23" s="1"/>
      <c r="B23" s="1"/>
      <c r="C23" s="1"/>
      <c r="D23" s="1"/>
      <c r="E23" s="1" t="s">
        <v>23</v>
      </c>
      <c r="F23" s="1"/>
      <c r="G23" s="4"/>
      <c r="H23" s="5"/>
      <c r="I23" s="4"/>
      <c r="J23" s="5"/>
      <c r="K23" s="4"/>
    </row>
    <row r="24" spans="1:11" x14ac:dyDescent="0.25">
      <c r="A24" s="1"/>
      <c r="B24" s="1"/>
      <c r="C24" s="1"/>
      <c r="D24" s="1"/>
      <c r="E24" s="1"/>
      <c r="F24" s="1" t="s">
        <v>24</v>
      </c>
      <c r="G24" s="4">
        <v>2087.5</v>
      </c>
      <c r="H24" s="5"/>
      <c r="I24" s="4">
        <v>4500</v>
      </c>
      <c r="J24" s="5"/>
      <c r="K24" s="4">
        <f>ROUND((G24-I24),5)</f>
        <v>-2412.5</v>
      </c>
    </row>
    <row r="25" spans="1:11" x14ac:dyDescent="0.25">
      <c r="A25" s="1"/>
      <c r="B25" s="1"/>
      <c r="C25" s="1"/>
      <c r="D25" s="1"/>
      <c r="E25" s="1"/>
      <c r="F25" s="1" t="s">
        <v>25</v>
      </c>
      <c r="G25" s="4">
        <v>0</v>
      </c>
      <c r="H25" s="5"/>
      <c r="I25" s="4"/>
      <c r="J25" s="5"/>
      <c r="K25" s="4"/>
    </row>
    <row r="26" spans="1:11" ht="15.75" thickBot="1" x14ac:dyDescent="0.3">
      <c r="A26" s="1"/>
      <c r="B26" s="1"/>
      <c r="C26" s="1"/>
      <c r="D26" s="1"/>
      <c r="E26" s="1"/>
      <c r="F26" s="1" t="s">
        <v>26</v>
      </c>
      <c r="G26" s="6">
        <v>1150.8800000000001</v>
      </c>
      <c r="H26" s="5"/>
      <c r="I26" s="6"/>
      <c r="J26" s="5"/>
      <c r="K26" s="6"/>
    </row>
    <row r="27" spans="1:11" x14ac:dyDescent="0.25">
      <c r="A27" s="1"/>
      <c r="B27" s="1"/>
      <c r="C27" s="1"/>
      <c r="D27" s="1"/>
      <c r="E27" s="1" t="s">
        <v>27</v>
      </c>
      <c r="F27" s="1"/>
      <c r="G27" s="4">
        <f>ROUND(SUM(G23:G26),5)</f>
        <v>3238.38</v>
      </c>
      <c r="H27" s="5"/>
      <c r="I27" s="4">
        <f>ROUND(SUM(I23:I26),5)</f>
        <v>4500</v>
      </c>
      <c r="J27" s="5"/>
      <c r="K27" s="4">
        <f>ROUND((G27-I27),5)</f>
        <v>-1261.6199999999999</v>
      </c>
    </row>
    <row r="28" spans="1:11" x14ac:dyDescent="0.25">
      <c r="A28" s="1"/>
      <c r="B28" s="1"/>
      <c r="C28" s="1"/>
      <c r="D28" s="1"/>
      <c r="E28" s="1" t="s">
        <v>28</v>
      </c>
      <c r="F28" s="1"/>
      <c r="G28" s="4">
        <v>0</v>
      </c>
      <c r="H28" s="5"/>
      <c r="I28" s="4">
        <v>1000</v>
      </c>
      <c r="J28" s="5"/>
      <c r="K28" s="4">
        <f>ROUND((G28-I28),5)</f>
        <v>-1000</v>
      </c>
    </row>
    <row r="29" spans="1:11" x14ac:dyDescent="0.25">
      <c r="A29" s="1"/>
      <c r="B29" s="1"/>
      <c r="C29" s="1"/>
      <c r="D29" s="1"/>
      <c r="E29" s="1" t="s">
        <v>29</v>
      </c>
      <c r="F29" s="1"/>
      <c r="G29" s="4">
        <v>47643.45</v>
      </c>
      <c r="H29" s="5"/>
      <c r="I29" s="4">
        <v>35000</v>
      </c>
      <c r="J29" s="5"/>
      <c r="K29" s="4">
        <f>ROUND((G29-I29),5)</f>
        <v>12643.45</v>
      </c>
    </row>
    <row r="30" spans="1:11" x14ac:dyDescent="0.25">
      <c r="A30" s="1"/>
      <c r="B30" s="1"/>
      <c r="C30" s="1"/>
      <c r="D30" s="1"/>
      <c r="E30" s="1" t="s">
        <v>30</v>
      </c>
      <c r="F30" s="1"/>
      <c r="G30" s="4">
        <v>0</v>
      </c>
      <c r="H30" s="5"/>
      <c r="I30" s="4">
        <v>0</v>
      </c>
      <c r="J30" s="5"/>
      <c r="K30" s="4">
        <f>ROUND((G30-I30),5)</f>
        <v>0</v>
      </c>
    </row>
    <row r="31" spans="1:11" x14ac:dyDescent="0.25">
      <c r="A31" s="1"/>
      <c r="B31" s="1"/>
      <c r="C31" s="1"/>
      <c r="D31" s="1"/>
      <c r="E31" s="1" t="s">
        <v>31</v>
      </c>
      <c r="F31" s="1"/>
      <c r="G31" s="4">
        <v>900</v>
      </c>
      <c r="H31" s="5"/>
      <c r="I31" s="4"/>
      <c r="J31" s="5"/>
      <c r="K31" s="4"/>
    </row>
    <row r="32" spans="1:11" x14ac:dyDescent="0.25">
      <c r="A32" s="1"/>
      <c r="B32" s="1"/>
      <c r="C32" s="1"/>
      <c r="D32" s="1"/>
      <c r="E32" s="1" t="s">
        <v>32</v>
      </c>
      <c r="F32" s="1"/>
      <c r="G32" s="4">
        <v>0</v>
      </c>
      <c r="H32" s="5"/>
      <c r="I32" s="4">
        <v>0</v>
      </c>
      <c r="J32" s="5"/>
      <c r="K32" s="4">
        <f>ROUND((G32-I32),5)</f>
        <v>0</v>
      </c>
    </row>
    <row r="33" spans="1:11" x14ac:dyDescent="0.25">
      <c r="A33" s="1"/>
      <c r="B33" s="1"/>
      <c r="C33" s="1"/>
      <c r="D33" s="1"/>
      <c r="E33" s="1" t="s">
        <v>33</v>
      </c>
      <c r="F33" s="1"/>
      <c r="G33" s="4">
        <v>115.7</v>
      </c>
      <c r="H33" s="5"/>
      <c r="I33" s="4"/>
      <c r="J33" s="5"/>
      <c r="K33" s="4"/>
    </row>
    <row r="34" spans="1:11" x14ac:dyDescent="0.25">
      <c r="A34" s="1"/>
      <c r="B34" s="1"/>
      <c r="C34" s="1"/>
      <c r="D34" s="1"/>
      <c r="E34" s="1" t="s">
        <v>34</v>
      </c>
      <c r="F34" s="1"/>
      <c r="G34" s="4">
        <v>1475</v>
      </c>
      <c r="H34" s="5"/>
      <c r="I34" s="4"/>
      <c r="J34" s="5"/>
      <c r="K34" s="4"/>
    </row>
    <row r="35" spans="1:11" x14ac:dyDescent="0.25">
      <c r="A35" s="1"/>
      <c r="B35" s="1"/>
      <c r="C35" s="1"/>
      <c r="D35" s="1"/>
      <c r="E35" s="1" t="s">
        <v>35</v>
      </c>
      <c r="F35" s="1"/>
      <c r="G35" s="4">
        <v>0</v>
      </c>
      <c r="H35" s="5"/>
      <c r="I35" s="4">
        <v>1500</v>
      </c>
      <c r="J35" s="5"/>
      <c r="K35" s="4">
        <f>ROUND((G35-I35),5)</f>
        <v>-1500</v>
      </c>
    </row>
    <row r="36" spans="1:11" x14ac:dyDescent="0.25">
      <c r="A36" s="1"/>
      <c r="B36" s="1"/>
      <c r="C36" s="1"/>
      <c r="D36" s="1"/>
      <c r="E36" s="1" t="s">
        <v>36</v>
      </c>
      <c r="F36" s="1"/>
      <c r="G36" s="4">
        <v>0</v>
      </c>
      <c r="H36" s="5"/>
      <c r="I36" s="4">
        <v>500</v>
      </c>
      <c r="J36" s="5"/>
      <c r="K36" s="4">
        <f>ROUND((G36-I36),5)</f>
        <v>-500</v>
      </c>
    </row>
    <row r="37" spans="1:11" x14ac:dyDescent="0.25">
      <c r="A37" s="1"/>
      <c r="B37" s="1"/>
      <c r="C37" s="1"/>
      <c r="D37" s="1"/>
      <c r="E37" s="1" t="s">
        <v>37</v>
      </c>
      <c r="F37" s="1"/>
      <c r="G37" s="4">
        <v>550</v>
      </c>
      <c r="H37" s="5"/>
      <c r="I37" s="4">
        <v>3500</v>
      </c>
      <c r="J37" s="5"/>
      <c r="K37" s="4">
        <f>ROUND((G37-I37),5)</f>
        <v>-2950</v>
      </c>
    </row>
    <row r="38" spans="1:11" x14ac:dyDescent="0.25">
      <c r="A38" s="1"/>
      <c r="B38" s="1"/>
      <c r="C38" s="1"/>
      <c r="D38" s="1"/>
      <c r="E38" s="1" t="s">
        <v>38</v>
      </c>
      <c r="F38" s="1"/>
      <c r="G38" s="4"/>
      <c r="H38" s="5"/>
      <c r="I38" s="4"/>
      <c r="J38" s="5"/>
      <c r="K38" s="4"/>
    </row>
    <row r="39" spans="1:11" x14ac:dyDescent="0.25">
      <c r="A39" s="1"/>
      <c r="B39" s="1"/>
      <c r="C39" s="1"/>
      <c r="D39" s="1"/>
      <c r="E39" s="1"/>
      <c r="F39" s="1" t="s">
        <v>39</v>
      </c>
      <c r="G39" s="4">
        <v>2498</v>
      </c>
      <c r="H39" s="5"/>
      <c r="I39" s="4">
        <v>6000</v>
      </c>
      <c r="J39" s="5"/>
      <c r="K39" s="4">
        <f>ROUND((G39-I39),5)</f>
        <v>-3502</v>
      </c>
    </row>
    <row r="40" spans="1:11" ht="15.75" thickBot="1" x14ac:dyDescent="0.3">
      <c r="A40" s="1"/>
      <c r="B40" s="1"/>
      <c r="C40" s="1"/>
      <c r="D40" s="1"/>
      <c r="E40" s="1"/>
      <c r="F40" s="1" t="s">
        <v>40</v>
      </c>
      <c r="G40" s="6">
        <v>76.83</v>
      </c>
      <c r="H40" s="5"/>
      <c r="I40" s="6"/>
      <c r="J40" s="5"/>
      <c r="K40" s="6"/>
    </row>
    <row r="41" spans="1:11" x14ac:dyDescent="0.25">
      <c r="A41" s="1"/>
      <c r="B41" s="1"/>
      <c r="C41" s="1"/>
      <c r="D41" s="1"/>
      <c r="E41" s="1" t="s">
        <v>41</v>
      </c>
      <c r="F41" s="1"/>
      <c r="G41" s="4">
        <f>ROUND(SUM(G38:G40),5)</f>
        <v>2574.83</v>
      </c>
      <c r="H41" s="5"/>
      <c r="I41" s="4">
        <f>ROUND(SUM(I38:I40),5)</f>
        <v>6000</v>
      </c>
      <c r="J41" s="5"/>
      <c r="K41" s="4">
        <f>ROUND((G41-I41),5)</f>
        <v>-3425.17</v>
      </c>
    </row>
    <row r="42" spans="1:11" x14ac:dyDescent="0.25">
      <c r="A42" s="1"/>
      <c r="B42" s="1"/>
      <c r="C42" s="1"/>
      <c r="D42" s="1"/>
      <c r="E42" s="1" t="s">
        <v>42</v>
      </c>
      <c r="F42" s="1"/>
      <c r="G42" s="4">
        <v>9225.25</v>
      </c>
      <c r="H42" s="5"/>
      <c r="I42" s="4">
        <v>1500</v>
      </c>
      <c r="J42" s="5"/>
      <c r="K42" s="4">
        <f>ROUND((G42-I42),5)</f>
        <v>7725.25</v>
      </c>
    </row>
    <row r="43" spans="1:11" x14ac:dyDescent="0.25">
      <c r="A43" s="1"/>
      <c r="B43" s="1"/>
      <c r="C43" s="1"/>
      <c r="D43" s="1"/>
      <c r="E43" s="1" t="s">
        <v>43</v>
      </c>
      <c r="F43" s="1"/>
      <c r="G43" s="4">
        <v>3412</v>
      </c>
      <c r="H43" s="5"/>
      <c r="I43" s="4">
        <v>7000</v>
      </c>
      <c r="J43" s="5"/>
      <c r="K43" s="4">
        <f>ROUND((G43-I43),5)</f>
        <v>-3588</v>
      </c>
    </row>
    <row r="44" spans="1:11" x14ac:dyDescent="0.25">
      <c r="A44" s="1"/>
      <c r="B44" s="1"/>
      <c r="C44" s="1"/>
      <c r="D44" s="1"/>
      <c r="E44" s="1" t="s">
        <v>44</v>
      </c>
      <c r="F44" s="1"/>
      <c r="G44" s="4"/>
      <c r="H44" s="5"/>
      <c r="I44" s="4"/>
      <c r="J44" s="5"/>
      <c r="K44" s="4"/>
    </row>
    <row r="45" spans="1:11" x14ac:dyDescent="0.25">
      <c r="A45" s="1"/>
      <c r="B45" s="1"/>
      <c r="C45" s="1"/>
      <c r="D45" s="1"/>
      <c r="E45" s="1"/>
      <c r="F45" s="1" t="s">
        <v>45</v>
      </c>
      <c r="G45" s="4">
        <v>0</v>
      </c>
      <c r="H45" s="5"/>
      <c r="I45" s="4">
        <v>2500</v>
      </c>
      <c r="J45" s="5"/>
      <c r="K45" s="4">
        <f t="shared" ref="K45:K51" si="0">ROUND((G45-I45),5)</f>
        <v>-2500</v>
      </c>
    </row>
    <row r="46" spans="1:11" x14ac:dyDescent="0.25">
      <c r="A46" s="1"/>
      <c r="B46" s="1"/>
      <c r="C46" s="1"/>
      <c r="D46" s="1"/>
      <c r="E46" s="1"/>
      <c r="F46" s="1" t="s">
        <v>46</v>
      </c>
      <c r="G46" s="4">
        <v>2000</v>
      </c>
      <c r="H46" s="5"/>
      <c r="I46" s="4">
        <v>0</v>
      </c>
      <c r="J46" s="5"/>
      <c r="K46" s="4">
        <f t="shared" si="0"/>
        <v>2000</v>
      </c>
    </row>
    <row r="47" spans="1:11" x14ac:dyDescent="0.25">
      <c r="A47" s="1"/>
      <c r="B47" s="1"/>
      <c r="C47" s="1"/>
      <c r="D47" s="1"/>
      <c r="E47" s="1"/>
      <c r="F47" s="1" t="s">
        <v>47</v>
      </c>
      <c r="G47" s="4">
        <v>0</v>
      </c>
      <c r="H47" s="5"/>
      <c r="I47" s="4">
        <v>1000</v>
      </c>
      <c r="J47" s="5"/>
      <c r="K47" s="4">
        <f t="shared" si="0"/>
        <v>-1000</v>
      </c>
    </row>
    <row r="48" spans="1:11" ht="15.75" thickBot="1" x14ac:dyDescent="0.3">
      <c r="A48" s="1"/>
      <c r="B48" s="1"/>
      <c r="C48" s="1"/>
      <c r="D48" s="1"/>
      <c r="E48" s="1"/>
      <c r="F48" s="1" t="s">
        <v>48</v>
      </c>
      <c r="G48" s="6">
        <v>0</v>
      </c>
      <c r="H48" s="5"/>
      <c r="I48" s="6">
        <v>0</v>
      </c>
      <c r="J48" s="5"/>
      <c r="K48" s="6">
        <f t="shared" si="0"/>
        <v>0</v>
      </c>
    </row>
    <row r="49" spans="1:11" x14ac:dyDescent="0.25">
      <c r="A49" s="1"/>
      <c r="B49" s="1"/>
      <c r="C49" s="1"/>
      <c r="D49" s="1"/>
      <c r="E49" s="1" t="s">
        <v>49</v>
      </c>
      <c r="F49" s="1"/>
      <c r="G49" s="4">
        <f>ROUND(SUM(G44:G48),5)</f>
        <v>2000</v>
      </c>
      <c r="H49" s="5"/>
      <c r="I49" s="4">
        <f>ROUND(SUM(I44:I48),5)</f>
        <v>3500</v>
      </c>
      <c r="J49" s="5"/>
      <c r="K49" s="4">
        <f t="shared" si="0"/>
        <v>-1500</v>
      </c>
    </row>
    <row r="50" spans="1:11" ht="15.75" thickBot="1" x14ac:dyDescent="0.3">
      <c r="A50" s="1"/>
      <c r="B50" s="1"/>
      <c r="C50" s="1"/>
      <c r="D50" s="1"/>
      <c r="E50" s="1" t="s">
        <v>50</v>
      </c>
      <c r="F50" s="1"/>
      <c r="G50" s="6">
        <v>0</v>
      </c>
      <c r="H50" s="5"/>
      <c r="I50" s="6">
        <v>1000</v>
      </c>
      <c r="J50" s="5"/>
      <c r="K50" s="6">
        <f t="shared" si="0"/>
        <v>-1000</v>
      </c>
    </row>
    <row r="51" spans="1:11" x14ac:dyDescent="0.25">
      <c r="A51" s="1"/>
      <c r="B51" s="1"/>
      <c r="C51" s="1"/>
      <c r="D51" s="1" t="s">
        <v>51</v>
      </c>
      <c r="E51" s="1"/>
      <c r="F51" s="1"/>
      <c r="G51" s="4">
        <f>ROUND(SUM(G21:G22)+SUM(G27:G37)+SUM(G41:G43)+SUM(G49:G50),5)</f>
        <v>71134.61</v>
      </c>
      <c r="H51" s="5"/>
      <c r="I51" s="4">
        <f>ROUND(SUM(I21:I22)+SUM(I27:I37)+SUM(I41:I43)+SUM(I49:I50),5)</f>
        <v>68500</v>
      </c>
      <c r="J51" s="5"/>
      <c r="K51" s="4">
        <f t="shared" si="0"/>
        <v>2634.61</v>
      </c>
    </row>
    <row r="52" spans="1:11" x14ac:dyDescent="0.25">
      <c r="A52" s="1"/>
      <c r="B52" s="1"/>
      <c r="C52" s="1"/>
      <c r="D52" s="1" t="s">
        <v>52</v>
      </c>
      <c r="E52" s="1"/>
      <c r="F52" s="1"/>
      <c r="G52" s="4"/>
      <c r="H52" s="5"/>
      <c r="I52" s="4"/>
      <c r="J52" s="5"/>
      <c r="K52" s="4"/>
    </row>
    <row r="53" spans="1:11" x14ac:dyDescent="0.25">
      <c r="A53" s="1"/>
      <c r="B53" s="1"/>
      <c r="C53" s="1"/>
      <c r="D53" s="1"/>
      <c r="E53" s="1" t="s">
        <v>53</v>
      </c>
      <c r="F53" s="1"/>
      <c r="G53" s="4">
        <v>0</v>
      </c>
      <c r="H53" s="5"/>
      <c r="I53" s="4">
        <v>3000</v>
      </c>
      <c r="J53" s="5"/>
      <c r="K53" s="4">
        <f>ROUND((G53-I53),5)</f>
        <v>-3000</v>
      </c>
    </row>
    <row r="54" spans="1:11" x14ac:dyDescent="0.25">
      <c r="A54" s="1"/>
      <c r="B54" s="1"/>
      <c r="C54" s="1"/>
      <c r="D54" s="1"/>
      <c r="E54" s="1" t="s">
        <v>54</v>
      </c>
      <c r="F54" s="1"/>
      <c r="G54" s="4">
        <v>3328.9</v>
      </c>
      <c r="H54" s="5"/>
      <c r="I54" s="4">
        <v>1000</v>
      </c>
      <c r="J54" s="5"/>
      <c r="K54" s="4">
        <f>ROUND((G54-I54),5)</f>
        <v>2328.9</v>
      </c>
    </row>
    <row r="55" spans="1:11" x14ac:dyDescent="0.25">
      <c r="A55" s="1"/>
      <c r="B55" s="1"/>
      <c r="C55" s="1"/>
      <c r="D55" s="1"/>
      <c r="E55" s="1" t="s">
        <v>55</v>
      </c>
      <c r="F55" s="1"/>
      <c r="G55" s="4">
        <v>0</v>
      </c>
      <c r="H55" s="5"/>
      <c r="I55" s="4">
        <v>2000</v>
      </c>
      <c r="J55" s="5"/>
      <c r="K55" s="4">
        <f>ROUND((G55-I55),5)</f>
        <v>-2000</v>
      </c>
    </row>
    <row r="56" spans="1:11" ht="15.75" thickBot="1" x14ac:dyDescent="0.3">
      <c r="A56" s="1"/>
      <c r="B56" s="1"/>
      <c r="C56" s="1"/>
      <c r="D56" s="1"/>
      <c r="E56" s="1" t="s">
        <v>56</v>
      </c>
      <c r="F56" s="1"/>
      <c r="G56" s="6">
        <v>-845</v>
      </c>
      <c r="H56" s="5"/>
      <c r="I56" s="6"/>
      <c r="J56" s="5"/>
      <c r="K56" s="6"/>
    </row>
    <row r="57" spans="1:11" x14ac:dyDescent="0.25">
      <c r="A57" s="1"/>
      <c r="B57" s="1"/>
      <c r="C57" s="1"/>
      <c r="D57" s="1" t="s">
        <v>57</v>
      </c>
      <c r="E57" s="1"/>
      <c r="F57" s="1"/>
      <c r="G57" s="4">
        <f>ROUND(SUM(G52:G56),5)</f>
        <v>2483.9</v>
      </c>
      <c r="H57" s="5"/>
      <c r="I57" s="4">
        <f>ROUND(SUM(I52:I56),5)</f>
        <v>6000</v>
      </c>
      <c r="J57" s="5"/>
      <c r="K57" s="4">
        <f>ROUND((G57-I57),5)</f>
        <v>-3516.1</v>
      </c>
    </row>
    <row r="58" spans="1:11" x14ac:dyDescent="0.25">
      <c r="A58" s="1"/>
      <c r="B58" s="1"/>
      <c r="C58" s="1"/>
      <c r="D58" s="1" t="s">
        <v>58</v>
      </c>
      <c r="E58" s="1"/>
      <c r="F58" s="1"/>
      <c r="G58" s="4"/>
      <c r="H58" s="5"/>
      <c r="I58" s="4"/>
      <c r="J58" s="5"/>
      <c r="K58" s="4"/>
    </row>
    <row r="59" spans="1:11" x14ac:dyDescent="0.25">
      <c r="A59" s="1"/>
      <c r="B59" s="1"/>
      <c r="C59" s="1"/>
      <c r="D59" s="1"/>
      <c r="E59" s="1" t="s">
        <v>59</v>
      </c>
      <c r="F59" s="1"/>
      <c r="G59" s="4">
        <v>9797.24</v>
      </c>
      <c r="H59" s="5"/>
      <c r="I59" s="4">
        <v>18000</v>
      </c>
      <c r="J59" s="5"/>
      <c r="K59" s="4">
        <f>ROUND((G59-I59),5)</f>
        <v>-8202.76</v>
      </c>
    </row>
    <row r="60" spans="1:11" x14ac:dyDescent="0.25">
      <c r="A60" s="1"/>
      <c r="B60" s="1"/>
      <c r="C60" s="1"/>
      <c r="D60" s="1"/>
      <c r="E60" s="1" t="s">
        <v>60</v>
      </c>
      <c r="F60" s="1"/>
      <c r="G60" s="4">
        <v>9600</v>
      </c>
      <c r="H60" s="5"/>
      <c r="I60" s="4">
        <v>9600</v>
      </c>
      <c r="J60" s="5"/>
      <c r="K60" s="4">
        <f>ROUND((G60-I60),5)</f>
        <v>0</v>
      </c>
    </row>
    <row r="61" spans="1:11" x14ac:dyDescent="0.25">
      <c r="A61" s="1"/>
      <c r="B61" s="1"/>
      <c r="C61" s="1"/>
      <c r="D61" s="1"/>
      <c r="E61" s="1" t="s">
        <v>61</v>
      </c>
      <c r="F61" s="1"/>
      <c r="G61" s="4">
        <v>6800</v>
      </c>
      <c r="H61" s="5"/>
      <c r="I61" s="4">
        <v>5500</v>
      </c>
      <c r="J61" s="5"/>
      <c r="K61" s="4">
        <f>ROUND((G61-I61),5)</f>
        <v>1300</v>
      </c>
    </row>
    <row r="62" spans="1:11" x14ac:dyDescent="0.25">
      <c r="A62" s="1"/>
      <c r="B62" s="1"/>
      <c r="C62" s="1"/>
      <c r="D62" s="1"/>
      <c r="E62" s="1" t="s">
        <v>62</v>
      </c>
      <c r="F62" s="1"/>
      <c r="G62" s="4">
        <v>1099.8900000000001</v>
      </c>
      <c r="H62" s="5"/>
      <c r="I62" s="4">
        <v>1500</v>
      </c>
      <c r="J62" s="5"/>
      <c r="K62" s="4">
        <f>ROUND((G62-I62),5)</f>
        <v>-400.11</v>
      </c>
    </row>
    <row r="63" spans="1:11" x14ac:dyDescent="0.25">
      <c r="A63" s="1"/>
      <c r="B63" s="1"/>
      <c r="C63" s="1"/>
      <c r="D63" s="1"/>
      <c r="E63" s="1" t="s">
        <v>63</v>
      </c>
      <c r="F63" s="1"/>
      <c r="G63" s="4">
        <v>0</v>
      </c>
      <c r="H63" s="5"/>
      <c r="I63" s="4">
        <v>1750</v>
      </c>
      <c r="J63" s="5"/>
      <c r="K63" s="4">
        <f>ROUND((G63-I63),5)</f>
        <v>-1750</v>
      </c>
    </row>
    <row r="64" spans="1:11" x14ac:dyDescent="0.25">
      <c r="A64" s="1"/>
      <c r="B64" s="1"/>
      <c r="C64" s="1"/>
      <c r="D64" s="1"/>
      <c r="E64" s="1" t="s">
        <v>64</v>
      </c>
      <c r="F64" s="1"/>
      <c r="G64" s="4">
        <v>10</v>
      </c>
      <c r="H64" s="5"/>
      <c r="I64" s="4"/>
      <c r="J64" s="5"/>
      <c r="K64" s="4"/>
    </row>
    <row r="65" spans="1:11" x14ac:dyDescent="0.25">
      <c r="A65" s="1"/>
      <c r="B65" s="1"/>
      <c r="C65" s="1"/>
      <c r="D65" s="1"/>
      <c r="E65" s="1" t="s">
        <v>65</v>
      </c>
      <c r="F65" s="1"/>
      <c r="G65" s="4">
        <v>0</v>
      </c>
      <c r="H65" s="5"/>
      <c r="I65" s="4">
        <v>5000</v>
      </c>
      <c r="J65" s="5"/>
      <c r="K65" s="4">
        <f>ROUND((G65-I65),5)</f>
        <v>-5000</v>
      </c>
    </row>
    <row r="66" spans="1:11" x14ac:dyDescent="0.25">
      <c r="A66" s="1"/>
      <c r="B66" s="1"/>
      <c r="C66" s="1"/>
      <c r="D66" s="1"/>
      <c r="E66" s="1" t="s">
        <v>66</v>
      </c>
      <c r="F66" s="1"/>
      <c r="G66" s="4">
        <v>562.12</v>
      </c>
      <c r="H66" s="5"/>
      <c r="I66" s="4"/>
      <c r="J66" s="5"/>
      <c r="K66" s="4"/>
    </row>
    <row r="67" spans="1:11" ht="15.75" thickBot="1" x14ac:dyDescent="0.3">
      <c r="A67" s="1"/>
      <c r="B67" s="1"/>
      <c r="C67" s="1"/>
      <c r="D67" s="1"/>
      <c r="E67" s="1" t="s">
        <v>67</v>
      </c>
      <c r="F67" s="1"/>
      <c r="G67" s="6">
        <v>2856.63</v>
      </c>
      <c r="H67" s="5"/>
      <c r="I67" s="6">
        <v>2000</v>
      </c>
      <c r="J67" s="5"/>
      <c r="K67" s="6">
        <f>ROUND((G67-I67),5)</f>
        <v>856.63</v>
      </c>
    </row>
    <row r="68" spans="1:11" x14ac:dyDescent="0.25">
      <c r="A68" s="1"/>
      <c r="B68" s="1"/>
      <c r="C68" s="1"/>
      <c r="D68" s="1" t="s">
        <v>68</v>
      </c>
      <c r="E68" s="1"/>
      <c r="F68" s="1"/>
      <c r="G68" s="4">
        <f>ROUND(SUM(G58:G67),5)</f>
        <v>30725.88</v>
      </c>
      <c r="H68" s="5"/>
      <c r="I68" s="4">
        <f>ROUND(SUM(I58:I67),5)</f>
        <v>43350</v>
      </c>
      <c r="J68" s="5"/>
      <c r="K68" s="4">
        <f>ROUND((G68-I68),5)</f>
        <v>-12624.12</v>
      </c>
    </row>
    <row r="69" spans="1:11" x14ac:dyDescent="0.25">
      <c r="A69" s="1"/>
      <c r="B69" s="1"/>
      <c r="C69" s="1"/>
      <c r="D69" s="1" t="s">
        <v>69</v>
      </c>
      <c r="E69" s="1"/>
      <c r="F69" s="1"/>
      <c r="G69" s="4"/>
      <c r="H69" s="5"/>
      <c r="I69" s="4"/>
      <c r="J69" s="5"/>
      <c r="K69" s="4"/>
    </row>
    <row r="70" spans="1:11" x14ac:dyDescent="0.25">
      <c r="A70" s="1"/>
      <c r="B70" s="1"/>
      <c r="C70" s="1"/>
      <c r="D70" s="1"/>
      <c r="E70" s="1" t="s">
        <v>70</v>
      </c>
      <c r="F70" s="1"/>
      <c r="G70" s="4">
        <v>0.5</v>
      </c>
      <c r="H70" s="5"/>
      <c r="I70" s="4">
        <v>60</v>
      </c>
      <c r="J70" s="5"/>
      <c r="K70" s="4">
        <f>ROUND((G70-I70),5)</f>
        <v>-59.5</v>
      </c>
    </row>
    <row r="71" spans="1:11" x14ac:dyDescent="0.25">
      <c r="A71" s="1"/>
      <c r="B71" s="1"/>
      <c r="C71" s="1"/>
      <c r="D71" s="1"/>
      <c r="E71" s="1" t="s">
        <v>71</v>
      </c>
      <c r="F71" s="1"/>
      <c r="G71" s="4">
        <v>0</v>
      </c>
      <c r="H71" s="5"/>
      <c r="I71" s="4">
        <v>0</v>
      </c>
      <c r="J71" s="5"/>
      <c r="K71" s="4">
        <f>ROUND((G71-I71),5)</f>
        <v>0</v>
      </c>
    </row>
    <row r="72" spans="1:11" x14ac:dyDescent="0.25">
      <c r="A72" s="1"/>
      <c r="B72" s="1"/>
      <c r="C72" s="1"/>
      <c r="D72" s="1"/>
      <c r="E72" s="1" t="s">
        <v>72</v>
      </c>
      <c r="F72" s="1"/>
      <c r="G72" s="4">
        <v>0</v>
      </c>
      <c r="H72" s="5"/>
      <c r="I72" s="4">
        <v>350</v>
      </c>
      <c r="J72" s="5"/>
      <c r="K72" s="4">
        <f>ROUND((G72-I72),5)</f>
        <v>-350</v>
      </c>
    </row>
    <row r="73" spans="1:11" ht="15.75" thickBot="1" x14ac:dyDescent="0.3">
      <c r="A73" s="1"/>
      <c r="B73" s="1"/>
      <c r="C73" s="1"/>
      <c r="D73" s="1"/>
      <c r="E73" s="1" t="s">
        <v>73</v>
      </c>
      <c r="F73" s="1"/>
      <c r="G73" s="6">
        <v>10</v>
      </c>
      <c r="H73" s="5"/>
      <c r="I73" s="6"/>
      <c r="J73" s="5"/>
      <c r="K73" s="6"/>
    </row>
    <row r="74" spans="1:11" x14ac:dyDescent="0.25">
      <c r="A74" s="1"/>
      <c r="B74" s="1"/>
      <c r="C74" s="1"/>
      <c r="D74" s="1" t="s">
        <v>74</v>
      </c>
      <c r="E74" s="1"/>
      <c r="F74" s="1"/>
      <c r="G74" s="4">
        <f>ROUND(SUM(G69:G73),5)</f>
        <v>10.5</v>
      </c>
      <c r="H74" s="5"/>
      <c r="I74" s="4">
        <f>ROUND(SUM(I69:I73),5)</f>
        <v>410</v>
      </c>
      <c r="J74" s="5"/>
      <c r="K74" s="4">
        <f>ROUND((G74-I74),5)</f>
        <v>-399.5</v>
      </c>
    </row>
    <row r="75" spans="1:11" x14ac:dyDescent="0.25">
      <c r="A75" s="1"/>
      <c r="B75" s="1"/>
      <c r="C75" s="1"/>
      <c r="D75" s="1" t="s">
        <v>75</v>
      </c>
      <c r="E75" s="1"/>
      <c r="F75" s="1"/>
      <c r="G75" s="4"/>
      <c r="H75" s="5"/>
      <c r="I75" s="4"/>
      <c r="J75" s="5"/>
      <c r="K75" s="4"/>
    </row>
    <row r="76" spans="1:11" x14ac:dyDescent="0.25">
      <c r="A76" s="1"/>
      <c r="B76" s="1"/>
      <c r="C76" s="1"/>
      <c r="D76" s="1"/>
      <c r="E76" s="1" t="s">
        <v>76</v>
      </c>
      <c r="F76" s="1"/>
      <c r="G76" s="4">
        <v>420</v>
      </c>
      <c r="H76" s="5"/>
      <c r="I76" s="4"/>
      <c r="J76" s="5"/>
      <c r="K76" s="4"/>
    </row>
    <row r="77" spans="1:11" x14ac:dyDescent="0.25">
      <c r="A77" s="1"/>
      <c r="B77" s="1"/>
      <c r="C77" s="1"/>
      <c r="D77" s="1"/>
      <c r="E77" s="1" t="s">
        <v>77</v>
      </c>
      <c r="F77" s="1"/>
      <c r="G77" s="4">
        <v>1681</v>
      </c>
      <c r="H77" s="5"/>
      <c r="I77" s="4">
        <v>1800</v>
      </c>
      <c r="J77" s="5"/>
      <c r="K77" s="4">
        <f>ROUND((G77-I77),5)</f>
        <v>-119</v>
      </c>
    </row>
    <row r="78" spans="1:11" x14ac:dyDescent="0.25">
      <c r="A78" s="1"/>
      <c r="B78" s="1"/>
      <c r="C78" s="1"/>
      <c r="D78" s="1"/>
      <c r="E78" s="1" t="s">
        <v>78</v>
      </c>
      <c r="F78" s="1"/>
      <c r="G78" s="4">
        <v>0</v>
      </c>
      <c r="H78" s="5"/>
      <c r="I78" s="4">
        <v>600</v>
      </c>
      <c r="J78" s="5"/>
      <c r="K78" s="4">
        <f>ROUND((G78-I78),5)</f>
        <v>-600</v>
      </c>
    </row>
    <row r="79" spans="1:11" ht="15.75" thickBot="1" x14ac:dyDescent="0.3">
      <c r="A79" s="1"/>
      <c r="B79" s="1"/>
      <c r="C79" s="1"/>
      <c r="D79" s="1"/>
      <c r="E79" s="1" t="s">
        <v>79</v>
      </c>
      <c r="F79" s="1"/>
      <c r="G79" s="6">
        <v>500</v>
      </c>
      <c r="H79" s="5"/>
      <c r="I79" s="6">
        <v>500</v>
      </c>
      <c r="J79" s="5"/>
      <c r="K79" s="6">
        <f>ROUND((G79-I79),5)</f>
        <v>0</v>
      </c>
    </row>
    <row r="80" spans="1:11" x14ac:dyDescent="0.25">
      <c r="A80" s="1"/>
      <c r="B80" s="1"/>
      <c r="C80" s="1"/>
      <c r="D80" s="1" t="s">
        <v>80</v>
      </c>
      <c r="E80" s="1"/>
      <c r="F80" s="1"/>
      <c r="G80" s="4">
        <f>ROUND(SUM(G75:G79),5)</f>
        <v>2601</v>
      </c>
      <c r="H80" s="5"/>
      <c r="I80" s="4">
        <f>ROUND(SUM(I75:I79),5)</f>
        <v>2900</v>
      </c>
      <c r="J80" s="5"/>
      <c r="K80" s="4">
        <f>ROUND((G80-I80),5)</f>
        <v>-299</v>
      </c>
    </row>
    <row r="81" spans="1:11" x14ac:dyDescent="0.25">
      <c r="A81" s="1"/>
      <c r="B81" s="1"/>
      <c r="C81" s="1"/>
      <c r="D81" s="1" t="s">
        <v>81</v>
      </c>
      <c r="E81" s="1"/>
      <c r="F81" s="1"/>
      <c r="G81" s="4"/>
      <c r="H81" s="5"/>
      <c r="I81" s="4"/>
      <c r="J81" s="5"/>
      <c r="K81" s="4"/>
    </row>
    <row r="82" spans="1:11" ht="15.75" thickBot="1" x14ac:dyDescent="0.3">
      <c r="A82" s="1"/>
      <c r="B82" s="1"/>
      <c r="C82" s="1"/>
      <c r="D82" s="1"/>
      <c r="E82" s="1" t="s">
        <v>82</v>
      </c>
      <c r="F82" s="1"/>
      <c r="G82" s="7">
        <v>903.93</v>
      </c>
      <c r="H82" s="5"/>
      <c r="I82" s="4"/>
      <c r="J82" s="5"/>
      <c r="K82" s="4"/>
    </row>
    <row r="83" spans="1:11" ht="15.75" thickBot="1" x14ac:dyDescent="0.3">
      <c r="A83" s="1"/>
      <c r="B83" s="1"/>
      <c r="C83" s="1"/>
      <c r="D83" s="1" t="s">
        <v>83</v>
      </c>
      <c r="E83" s="1"/>
      <c r="F83" s="1"/>
      <c r="G83" s="8">
        <f>ROUND(SUM(G81:G82),5)</f>
        <v>903.93</v>
      </c>
      <c r="H83" s="5"/>
      <c r="I83" s="7"/>
      <c r="J83" s="5"/>
      <c r="K83" s="7"/>
    </row>
    <row r="84" spans="1:11" ht="15.75" thickBot="1" x14ac:dyDescent="0.3">
      <c r="A84" s="1"/>
      <c r="B84" s="1"/>
      <c r="C84" s="1" t="s">
        <v>84</v>
      </c>
      <c r="D84" s="1"/>
      <c r="E84" s="1"/>
      <c r="F84" s="1"/>
      <c r="G84" s="9">
        <f>ROUND(G20+G51+G57+G68+G74+G80+G83,5)</f>
        <v>107859.82</v>
      </c>
      <c r="H84" s="5"/>
      <c r="I84" s="9">
        <f>ROUND(I20+I51+I57+I68+I74+I80+I83,5)</f>
        <v>121160</v>
      </c>
      <c r="J84" s="5"/>
      <c r="K84" s="9">
        <f>ROUND((G84-I84),5)</f>
        <v>-13300.18</v>
      </c>
    </row>
    <row r="85" spans="1:11" x14ac:dyDescent="0.25">
      <c r="A85" s="1"/>
      <c r="B85" s="1" t="s">
        <v>85</v>
      </c>
      <c r="C85" s="1"/>
      <c r="D85" s="1"/>
      <c r="E85" s="1"/>
      <c r="F85" s="1"/>
      <c r="G85" s="4">
        <f>ROUND(G3+G19-G84,5)</f>
        <v>12630.36</v>
      </c>
      <c r="H85" s="5"/>
      <c r="I85" s="4">
        <f>ROUND(I3+I19-I84,5)</f>
        <v>5740</v>
      </c>
      <c r="J85" s="5"/>
      <c r="K85" s="4">
        <f>ROUND((G85-I85),5)</f>
        <v>6890.36</v>
      </c>
    </row>
    <row r="86" spans="1:11" x14ac:dyDescent="0.25">
      <c r="A86" s="1"/>
      <c r="B86" s="1" t="s">
        <v>86</v>
      </c>
      <c r="C86" s="1"/>
      <c r="D86" s="1"/>
      <c r="E86" s="1"/>
      <c r="F86" s="1"/>
      <c r="G86" s="4"/>
      <c r="H86" s="5"/>
      <c r="I86" s="4"/>
      <c r="J86" s="5"/>
      <c r="K86" s="4"/>
    </row>
    <row r="87" spans="1:11" x14ac:dyDescent="0.25">
      <c r="A87" s="1"/>
      <c r="B87" s="1"/>
      <c r="C87" s="1" t="s">
        <v>87</v>
      </c>
      <c r="D87" s="1"/>
      <c r="E87" s="1"/>
      <c r="F87" s="1"/>
      <c r="G87" s="4"/>
      <c r="H87" s="5"/>
      <c r="I87" s="4"/>
      <c r="J87" s="5"/>
      <c r="K87" s="4"/>
    </row>
    <row r="88" spans="1:11" x14ac:dyDescent="0.25">
      <c r="A88" s="1"/>
      <c r="B88" s="1"/>
      <c r="C88" s="1"/>
      <c r="D88" s="1" t="s">
        <v>88</v>
      </c>
      <c r="E88" s="1"/>
      <c r="F88" s="1"/>
      <c r="G88" s="4">
        <v>1176.54</v>
      </c>
      <c r="H88" s="5"/>
      <c r="I88" s="4">
        <v>700</v>
      </c>
      <c r="J88" s="5"/>
      <c r="K88" s="4">
        <f>ROUND((G88-I88),5)</f>
        <v>476.54</v>
      </c>
    </row>
    <row r="89" spans="1:11" x14ac:dyDescent="0.25">
      <c r="A89" s="1"/>
      <c r="B89" s="1"/>
      <c r="C89" s="1"/>
      <c r="D89" s="1" t="s">
        <v>89</v>
      </c>
      <c r="E89" s="1"/>
      <c r="F89" s="1"/>
      <c r="G89" s="4">
        <v>8.6999999999999993</v>
      </c>
      <c r="H89" s="5"/>
      <c r="I89" s="4">
        <v>400</v>
      </c>
      <c r="J89" s="5"/>
      <c r="K89" s="4">
        <f>ROUND((G89-I89),5)</f>
        <v>-391.3</v>
      </c>
    </row>
    <row r="90" spans="1:11" ht="15.75" thickBot="1" x14ac:dyDescent="0.3">
      <c r="A90" s="1"/>
      <c r="B90" s="1"/>
      <c r="C90" s="1"/>
      <c r="D90" s="1" t="s">
        <v>90</v>
      </c>
      <c r="E90" s="1"/>
      <c r="F90" s="1"/>
      <c r="G90" s="6">
        <v>651</v>
      </c>
      <c r="H90" s="5"/>
      <c r="I90" s="6">
        <v>1800</v>
      </c>
      <c r="J90" s="5"/>
      <c r="K90" s="6">
        <f>ROUND((G90-I90),5)</f>
        <v>-1149</v>
      </c>
    </row>
    <row r="91" spans="1:11" x14ac:dyDescent="0.25">
      <c r="A91" s="1"/>
      <c r="B91" s="1"/>
      <c r="C91" s="1" t="s">
        <v>91</v>
      </c>
      <c r="D91" s="1"/>
      <c r="E91" s="1"/>
      <c r="F91" s="1"/>
      <c r="G91" s="4">
        <f>ROUND(SUM(G87:G90),5)</f>
        <v>1836.24</v>
      </c>
      <c r="H91" s="5"/>
      <c r="I91" s="4">
        <f>ROUND(SUM(I87:I90),5)</f>
        <v>2900</v>
      </c>
      <c r="J91" s="5"/>
      <c r="K91" s="4">
        <f>ROUND((G91-I91),5)</f>
        <v>-1063.76</v>
      </c>
    </row>
    <row r="92" spans="1:11" x14ac:dyDescent="0.25">
      <c r="A92" s="1"/>
      <c r="B92" s="1"/>
      <c r="C92" s="1" t="s">
        <v>92</v>
      </c>
      <c r="D92" s="1"/>
      <c r="E92" s="1"/>
      <c r="F92" s="1"/>
      <c r="G92" s="4"/>
      <c r="H92" s="5"/>
      <c r="I92" s="4"/>
      <c r="J92" s="5"/>
      <c r="K92" s="4"/>
    </row>
    <row r="93" spans="1:11" ht="15.75" thickBot="1" x14ac:dyDescent="0.3">
      <c r="A93" s="1"/>
      <c r="B93" s="1"/>
      <c r="C93" s="1"/>
      <c r="D93" s="1" t="s">
        <v>93</v>
      </c>
      <c r="E93" s="1"/>
      <c r="F93" s="1"/>
      <c r="G93" s="7">
        <v>1021.52</v>
      </c>
      <c r="H93" s="5"/>
      <c r="I93" s="4"/>
      <c r="J93" s="5"/>
      <c r="K93" s="4"/>
    </row>
    <row r="94" spans="1:11" ht="15.75" thickBot="1" x14ac:dyDescent="0.3">
      <c r="A94" s="1"/>
      <c r="B94" s="1"/>
      <c r="C94" s="1" t="s">
        <v>94</v>
      </c>
      <c r="D94" s="1"/>
      <c r="E94" s="1"/>
      <c r="F94" s="1"/>
      <c r="G94" s="8">
        <f>ROUND(SUM(G92:G93),5)</f>
        <v>1021.52</v>
      </c>
      <c r="H94" s="5"/>
      <c r="I94" s="7"/>
      <c r="J94" s="5"/>
      <c r="K94" s="7"/>
    </row>
    <row r="95" spans="1:11" ht="15.75" thickBot="1" x14ac:dyDescent="0.3">
      <c r="A95" s="1"/>
      <c r="B95" s="1" t="s">
        <v>95</v>
      </c>
      <c r="C95" s="1"/>
      <c r="D95" s="1"/>
      <c r="E95" s="1"/>
      <c r="F95" s="1"/>
      <c r="G95" s="8">
        <f>ROUND(G86+G91-G94,5)</f>
        <v>814.72</v>
      </c>
      <c r="H95" s="5"/>
      <c r="I95" s="8">
        <f>ROUND(I86+I91-I94,5)</f>
        <v>2900</v>
      </c>
      <c r="J95" s="5"/>
      <c r="K95" s="8">
        <f>ROUND((G95-I95),5)</f>
        <v>-2085.2800000000002</v>
      </c>
    </row>
    <row r="96" spans="1:11" s="11" customFormat="1" ht="12" thickBot="1" x14ac:dyDescent="0.25">
      <c r="A96" s="1" t="s">
        <v>96</v>
      </c>
      <c r="B96" s="1"/>
      <c r="C96" s="1"/>
      <c r="D96" s="1"/>
      <c r="E96" s="1"/>
      <c r="F96" s="1"/>
      <c r="G96" s="10">
        <f>ROUND(G85+G95,5)</f>
        <v>13445.08</v>
      </c>
      <c r="H96" s="1"/>
      <c r="I96" s="10">
        <f>ROUND(I85+I95,5)</f>
        <v>8640</v>
      </c>
      <c r="J96" s="1"/>
      <c r="K96" s="10">
        <f>ROUND((G96-I96),5)</f>
        <v>4805.08</v>
      </c>
    </row>
    <row r="97" ht="15.75" thickTop="1" x14ac:dyDescent="0.25"/>
  </sheetData>
  <pageMargins left="0.7" right="0.7" top="0.75" bottom="0.75" header="0.1" footer="0.3"/>
  <pageSetup orientation="portrait" r:id="rId1"/>
  <headerFooter>
    <oddHeader>&amp;L&amp;"Arial,Bold"&amp;8 5:34 PM
&amp;"Arial,Bold"&amp;8 01/14/18
&amp;"Arial,Bold"&amp;8 Cash Basis&amp;C&amp;"Arial,Bold"&amp;12 Texas Head Start Association
&amp;"Arial,Bold"&amp;14 Profit &amp;&amp; Loss Budget vs. Actual
&amp;"Arial,Bold"&amp;10 January through December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Combined</vt:lpstr>
      <vt:lpstr>Combined!Print_Titles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THSA</dc:creator>
  <cp:lastModifiedBy>THSA</cp:lastModifiedBy>
  <dcterms:created xsi:type="dcterms:W3CDTF">2018-01-14T23:34:45Z</dcterms:created>
  <dcterms:modified xsi:type="dcterms:W3CDTF">2018-01-15T00:29:54Z</dcterms:modified>
</cp:coreProperties>
</file>